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안내" sheetId="1" state="visible" r:id="rId3"/>
    <sheet name="요금기준" sheetId="2" state="visible" r:id="rId4"/>
    <sheet name="가전계산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<sst xmlns="http://schemas.openxmlformats.org/spreadsheetml/2006/main" count="66" uniqueCount="63">
  <si>
    <t xml:space="preserve">가전 전기요금 계산표</t>
  </si>
  <si>
    <r>
      <rPr>
        <sz val="10"/>
        <color rgb="FF000000"/>
        <rFont val="Noto Sans CJK SC"/>
        <family val="2"/>
      </rPr>
      <t xml:space="preserve">소비전력</t>
    </r>
    <r>
      <rPr>
        <sz val="10"/>
        <color rgb="FF000000"/>
        <rFont val="맑은 고딕"/>
        <family val="0"/>
        <charset val="1"/>
      </rPr>
      <t xml:space="preserve">(W)·</t>
    </r>
    <r>
      <rPr>
        <sz val="10"/>
        <color rgb="FF000000"/>
        <rFont val="Noto Sans CJK SC"/>
        <family val="2"/>
      </rPr>
      <t xml:space="preserve">하루 사용시간</t>
    </r>
    <r>
      <rPr>
        <sz val="10"/>
        <color rgb="FF000000"/>
        <rFont val="맑은 고딕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월 사용일수를 넣으면 월 사용량</t>
    </r>
    <r>
      <rPr>
        <sz val="10"/>
        <color rgb="FF000000"/>
        <rFont val="맑은 고딕"/>
        <family val="0"/>
        <charset val="1"/>
      </rPr>
      <t xml:space="preserve">(kWh)</t>
    </r>
    <r>
      <rPr>
        <sz val="10"/>
        <color rgb="FF000000"/>
        <rFont val="Noto Sans CJK SC"/>
        <family val="2"/>
      </rPr>
      <t xml:space="preserve">과 그 가전이 늘리는 전기요금을 계산합니다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</si>
  <si>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sz val="10"/>
        <color rgb="FF000000"/>
        <rFont val="Noto Sans CJK SC"/>
        <family val="2"/>
      </rPr>
      <t xml:space="preserve">누진제 때문에 </t>
    </r>
    <r>
      <rPr>
        <sz val="10"/>
        <color rgb="FF000000"/>
        <rFont val="맑은 고딕"/>
        <family val="0"/>
        <charset val="1"/>
      </rPr>
      <t xml:space="preserve">'</t>
    </r>
    <r>
      <rPr>
        <sz val="10"/>
        <color rgb="FF000000"/>
        <rFont val="Noto Sans CJK SC"/>
        <family val="2"/>
      </rPr>
      <t xml:space="preserve">가전 단독 요금</t>
    </r>
    <r>
      <rPr>
        <sz val="10"/>
        <color rgb="FF000000"/>
        <rFont val="맑은 고딕"/>
        <family val="0"/>
        <charset val="1"/>
      </rPr>
      <t xml:space="preserve">'</t>
    </r>
    <r>
      <rPr>
        <sz val="10"/>
        <color rgb="FF000000"/>
        <rFont val="Noto Sans CJK SC"/>
        <family val="2"/>
      </rPr>
      <t xml:space="preserve">은 집 전체 사용량에 따라 달라집니다</t>
    </r>
    <r>
      <rPr>
        <sz val="10"/>
        <color rgb="FF000000"/>
        <rFont val="맑은 고딕"/>
        <family val="0"/>
        <charset val="1"/>
      </rPr>
      <t xml:space="preserve">. </t>
    </r>
    <r>
      <rPr>
        <sz val="10"/>
        <color rgb="FF000000"/>
        <rFont val="Noto Sans CJK SC"/>
        <family val="2"/>
      </rPr>
      <t xml:space="preserve">이 표는 가전을 뺀 월 사용량에 가전 전체를 더한 요금의 차이를 가전별 </t>
    </r>
    <r>
      <rPr>
        <sz val="10"/>
        <color rgb="FF000000"/>
        <rFont val="맑은 고딕"/>
        <family val="0"/>
        <charset val="1"/>
      </rPr>
      <t xml:space="preserve">kWh </t>
    </r>
    <r>
      <rPr>
        <sz val="10"/>
        <color rgb="FF000000"/>
        <rFont val="Noto Sans CJK SC"/>
        <family val="2"/>
      </rPr>
      <t xml:space="preserve">비율로 나눕니다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</si>
  <si>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sz val="10"/>
        <color rgb="FF000000"/>
        <rFont val="Noto Sans CJK SC"/>
        <family val="2"/>
      </rPr>
      <t xml:space="preserve">사용 순서</t>
    </r>
    <r>
      <rPr>
        <sz val="10"/>
        <color rgb="FF000000"/>
        <rFont val="맑은 고딕"/>
        <family val="0"/>
        <charset val="1"/>
      </rPr>
      <t xml:space="preserve">: ① </t>
    </r>
    <r>
      <rPr>
        <sz val="10"/>
        <color rgb="FF000000"/>
        <rFont val="Noto Sans CJK SC"/>
        <family val="2"/>
      </rPr>
      <t xml:space="preserve">가전계산 시트에서 계절과 </t>
    </r>
    <r>
      <rPr>
        <sz val="10"/>
        <color rgb="FF000000"/>
        <rFont val="맑은 고딕"/>
        <family val="0"/>
        <charset val="1"/>
      </rPr>
      <t xml:space="preserve">'</t>
    </r>
    <r>
      <rPr>
        <sz val="10"/>
        <color rgb="FF000000"/>
        <rFont val="Noto Sans CJK SC"/>
        <family val="2"/>
      </rPr>
      <t xml:space="preserve">가전 제외 월 사용량</t>
    </r>
    <r>
      <rPr>
        <sz val="10"/>
        <color rgb="FF000000"/>
        <rFont val="맑은 고딕"/>
        <family val="0"/>
        <charset val="1"/>
      </rPr>
      <t xml:space="preserve">'</t>
    </r>
    <r>
      <rPr>
        <sz val="10"/>
        <color rgb="FF000000"/>
        <rFont val="Noto Sans CJK SC"/>
        <family val="2"/>
      </rPr>
      <t xml:space="preserve">을 입력 ② 가전 목록 입력 ③ 아래쪽 결과 확인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</si>
  <si>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sz val="10"/>
        <color rgb="FF000000"/>
        <rFont val="Noto Sans CJK SC"/>
        <family val="2"/>
      </rPr>
      <t xml:space="preserve">기준일 </t>
    </r>
    <r>
      <rPr>
        <sz val="10"/>
        <color rgb="FF000000"/>
        <rFont val="맑은 고딕"/>
        <family val="0"/>
        <charset val="1"/>
      </rPr>
      <t xml:space="preserve">2026-10-26, </t>
    </r>
    <r>
      <rPr>
        <sz val="10"/>
        <color rgb="FF000000"/>
        <rFont val="Noto Sans CJK SC"/>
        <family val="2"/>
      </rPr>
      <t xml:space="preserve">한국전력 주택용</t>
    </r>
    <r>
      <rPr>
        <sz val="10"/>
        <color rgb="FF000000"/>
        <rFont val="맑은 고딕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저압</t>
    </r>
    <r>
      <rPr>
        <sz val="10"/>
        <color rgb="FF000000"/>
        <rFont val="맑은 고딕"/>
        <family val="0"/>
        <charset val="1"/>
      </rPr>
      <t xml:space="preserve">) </t>
    </r>
    <r>
      <rPr>
        <sz val="10"/>
        <color rgb="FF000000"/>
        <rFont val="Noto Sans CJK SC"/>
        <family val="2"/>
      </rPr>
      <t xml:space="preserve">요금표 기준</t>
    </r>
    <r>
      <rPr>
        <sz val="10"/>
        <color rgb="FF000000"/>
        <rFont val="맑은 고딕"/>
        <family val="0"/>
        <charset val="1"/>
      </rPr>
      <t xml:space="preserve">. </t>
    </r>
    <r>
      <rPr>
        <sz val="10"/>
        <color rgb="FF000000"/>
        <rFont val="Noto Sans CJK SC"/>
        <family val="2"/>
      </rPr>
      <t xml:space="preserve">단가와 연료비조정요금은 요금기준 시트에서 바꿀 수 있습니다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</si>
  <si>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sz val="10"/>
        <color rgb="FF000000"/>
        <rFont val="Noto Sans CJK SC"/>
        <family val="2"/>
      </rPr>
      <t xml:space="preserve">예시로 채워 둔 숫자</t>
    </r>
    <r>
      <rPr>
        <sz val="10"/>
        <color rgb="FF000000"/>
        <rFont val="맑은 고딕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가전 </t>
    </r>
    <r>
      <rPr>
        <sz val="10"/>
        <color rgb="FF000000"/>
        <rFont val="맑은 고딕"/>
        <family val="0"/>
        <charset val="1"/>
      </rPr>
      <t xml:space="preserve">5</t>
    </r>
    <r>
      <rPr>
        <sz val="10"/>
        <color rgb="FF000000"/>
        <rFont val="Noto Sans CJK SC"/>
        <family val="2"/>
      </rPr>
      <t xml:space="preserve">종</t>
    </r>
    <r>
      <rPr>
        <sz val="10"/>
        <color rgb="FF000000"/>
        <rFont val="맑은 고딕"/>
        <family val="0"/>
        <charset val="1"/>
      </rPr>
      <t xml:space="preserve">, </t>
    </r>
    <r>
      <rPr>
        <sz val="10"/>
        <color rgb="FF000000"/>
        <rFont val="Noto Sans CJK SC"/>
        <family val="2"/>
      </rPr>
      <t xml:space="preserve">월 </t>
    </r>
    <r>
      <rPr>
        <sz val="10"/>
        <color rgb="FF000000"/>
        <rFont val="맑은 고딕"/>
        <family val="0"/>
        <charset val="1"/>
      </rPr>
      <t xml:space="preserve">250kWh)</t>
    </r>
    <r>
      <rPr>
        <sz val="10"/>
        <color rgb="FF000000"/>
        <rFont val="Noto Sans CJK SC"/>
        <family val="2"/>
      </rPr>
      <t xml:space="preserve">는 설명용 가정입니다</t>
    </r>
    <r>
      <rPr>
        <sz val="10"/>
        <color rgb="FF000000"/>
        <rFont val="맑은 고딕"/>
        <family val="0"/>
        <charset val="1"/>
      </rPr>
      <t xml:space="preserve">. </t>
    </r>
    <r>
      <rPr>
        <sz val="10"/>
        <color rgb="FF000000"/>
        <rFont val="Noto Sans CJK SC"/>
        <family val="2"/>
      </rPr>
      <t xml:space="preserve">지우고 본인 값을 넣으세요</t>
    </r>
    <r>
      <rPr>
        <sz val="10"/>
        <color rgb="FF000000"/>
        <rFont val="맑은 고딕"/>
        <family val="0"/>
        <charset val="1"/>
      </rPr>
      <t xml:space="preserve">. </t>
    </r>
    <r>
      <rPr>
        <sz val="10"/>
        <color rgb="FF000000"/>
        <rFont val="Noto Sans CJK SC"/>
        <family val="2"/>
      </rPr>
      <t xml:space="preserve">수식 계산이 안 보이면 </t>
    </r>
    <r>
      <rPr>
        <sz val="10"/>
        <color rgb="FF000000"/>
        <rFont val="맑은 고딕"/>
        <family val="0"/>
        <charset val="1"/>
      </rPr>
      <t xml:space="preserve">'</t>
    </r>
    <r>
      <rPr>
        <sz val="10"/>
        <color rgb="FF000000"/>
        <rFont val="Noto Sans CJK SC"/>
        <family val="2"/>
      </rPr>
      <t xml:space="preserve">편집 사용</t>
    </r>
    <r>
      <rPr>
        <sz val="10"/>
        <color rgb="FF000000"/>
        <rFont val="맑은 고딕"/>
        <family val="0"/>
        <charset val="1"/>
      </rPr>
      <t xml:space="preserve">'</t>
    </r>
    <r>
      <rPr>
        <sz val="10"/>
        <color rgb="FF000000"/>
        <rFont val="Noto Sans CJK SC"/>
        <family val="2"/>
      </rPr>
      <t xml:space="preserve">을 누르세요</t>
    </r>
    <r>
      <rPr>
        <sz val="10"/>
        <color rgb="FF000000"/>
        <rFont val="맑은 고딕"/>
        <family val="0"/>
        <charset val="1"/>
      </rPr>
      <t xml:space="preserve">. </t>
    </r>
    <r>
      <rPr>
        <sz val="10"/>
        <color rgb="FF000000"/>
        <rFont val="Noto Sans CJK SC"/>
        <family val="2"/>
      </rPr>
      <t xml:space="preserve">입력한 값은 사이트로 전송되지 않습니다</t>
    </r>
    <r>
      <rPr>
        <sz val="10"/>
        <color rgb="FF000000"/>
        <rFont val="맑은 고딕"/>
        <family val="0"/>
        <charset val="1"/>
      </rPr>
      <t xml:space="preserve">.</t>
    </r>
  </si>
  <si>
    <t xml:space="preserve">셀 색 구분</t>
  </si>
  <si>
    <r>
      <rPr>
        <sz val="10"/>
        <color rgb="FF0000FF"/>
        <rFont val="Noto Sans CJK SC"/>
        <family val="2"/>
      </rPr>
      <t xml:space="preserve">파란 글자 </t>
    </r>
    <r>
      <rPr>
        <sz val="10"/>
        <color rgb="FF0000FF"/>
        <rFont val="맑은 고딕"/>
        <family val="0"/>
        <charset val="1"/>
      </rPr>
      <t xml:space="preserve">+ </t>
    </r>
    <r>
      <rPr>
        <sz val="10"/>
        <color rgb="FF0000FF"/>
        <rFont val="Noto Sans CJK SC"/>
        <family val="2"/>
      </rPr>
      <t xml:space="preserve">노란 바탕 </t>
    </r>
    <r>
      <rPr>
        <sz val="10"/>
        <color rgb="FF0000FF"/>
        <rFont val="맑은 고딕"/>
        <family val="0"/>
        <charset val="1"/>
      </rPr>
      <t xml:space="preserve">= </t>
    </r>
    <r>
      <rPr>
        <sz val="10"/>
        <color rgb="FF0000FF"/>
        <rFont val="Noto Sans CJK SC"/>
        <family val="2"/>
      </rPr>
      <t xml:space="preserve">직접 입력하는 칸</t>
    </r>
  </si>
  <si>
    <r>
      <rPr>
        <sz val="10"/>
        <color rgb="FF000000"/>
        <rFont val="Noto Sans CJK SC"/>
        <family val="2"/>
      </rPr>
      <t xml:space="preserve">검정 글자 </t>
    </r>
    <r>
      <rPr>
        <sz val="10"/>
        <color rgb="FF000000"/>
        <rFont val="맑은 고딕"/>
        <family val="0"/>
        <charset val="1"/>
      </rPr>
      <t xml:space="preserve">= </t>
    </r>
    <r>
      <rPr>
        <sz val="10"/>
        <color rgb="FF000000"/>
        <rFont val="Noto Sans CJK SC"/>
        <family val="2"/>
      </rPr>
      <t xml:space="preserve">자동 계산 칸</t>
    </r>
    <r>
      <rPr>
        <sz val="10"/>
        <color rgb="FF000000"/>
        <rFont val="맑은 고딕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수식이므로 지우지 마세요</t>
    </r>
    <r>
      <rPr>
        <sz val="10"/>
        <color rgb="FF000000"/>
        <rFont val="맑은 고딕"/>
        <family val="0"/>
        <charset val="1"/>
      </rPr>
      <t xml:space="preserve">)</t>
    </r>
  </si>
  <si>
    <r>
      <rPr>
        <sz val="10"/>
        <color rgb="FF000000"/>
        <rFont val="Noto Sans CJK SC"/>
        <family val="2"/>
      </rPr>
      <t xml:space="preserve">한계</t>
    </r>
    <r>
      <rPr>
        <sz val="10"/>
        <color rgb="FF000000"/>
        <rFont val="맑은 고딕"/>
        <family val="0"/>
        <charset val="1"/>
      </rPr>
      <t xml:space="preserve">: 1,000kWh </t>
    </r>
    <r>
      <rPr>
        <sz val="10"/>
        <color rgb="FF000000"/>
        <rFont val="Noto Sans CJK SC"/>
        <family val="2"/>
      </rPr>
      <t xml:space="preserve">초과 슈퍼유저 요금</t>
    </r>
    <r>
      <rPr>
        <sz val="10"/>
        <color rgb="FF000000"/>
        <rFont val="맑은 고딕"/>
        <family val="0"/>
        <charset val="1"/>
      </rPr>
      <t xml:space="preserve">, </t>
    </r>
    <r>
      <rPr>
        <sz val="10"/>
        <color rgb="FF000000"/>
        <rFont val="Noto Sans CJK SC"/>
        <family val="2"/>
      </rPr>
      <t xml:space="preserve">복지</t>
    </r>
    <r>
      <rPr>
        <sz val="10"/>
        <color rgb="FF000000"/>
        <rFont val="맑은 고딕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필수사용량 공제</t>
    </r>
    <r>
      <rPr>
        <sz val="10"/>
        <color rgb="FF000000"/>
        <rFont val="맑은 고딕"/>
        <family val="0"/>
        <charset val="1"/>
      </rPr>
      <t xml:space="preserve">, </t>
    </r>
    <r>
      <rPr>
        <sz val="10"/>
        <color rgb="FF000000"/>
        <rFont val="Noto Sans CJK SC"/>
        <family val="2"/>
      </rPr>
      <t xml:space="preserve">요금 할인은 반영하지 않았습니다</t>
    </r>
    <r>
      <rPr>
        <sz val="10"/>
        <color rgb="FF000000"/>
        <rFont val="맑은 고딕"/>
        <family val="0"/>
        <charset val="1"/>
      </rPr>
      <t xml:space="preserve">. </t>
    </r>
    <r>
      <rPr>
        <sz val="10"/>
        <color rgb="FF000000"/>
        <rFont val="Noto Sans CJK SC"/>
        <family val="2"/>
      </rPr>
      <t xml:space="preserve">기후환경요금</t>
    </r>
    <r>
      <rPr>
        <sz val="10"/>
        <color rgb="FF000000"/>
        <rFont val="맑은 고딕"/>
        <family val="0"/>
        <charset val="1"/>
      </rPr>
      <t xml:space="preserve">(6.9</t>
    </r>
    <r>
      <rPr>
        <sz val="10"/>
        <color rgb="FF000000"/>
        <rFont val="Noto Sans CJK SC"/>
        <family val="2"/>
      </rPr>
      <t xml:space="preserve">원</t>
    </r>
    <r>
      <rPr>
        <sz val="10"/>
        <color rgb="FF000000"/>
        <rFont val="맑은 고딕"/>
        <family val="0"/>
        <charset val="1"/>
      </rPr>
      <t xml:space="preserve">/kWh)</t>
    </r>
    <r>
      <rPr>
        <sz val="10"/>
        <color rgb="FF000000"/>
        <rFont val="Noto Sans CJK SC"/>
        <family val="2"/>
      </rPr>
      <t xml:space="preserve">은 고지서에서 역산한 추정값이므로 본인 고지서 값으로 바꾸면 더 정확합니다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</si>
  <si>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b val="true"/>
        <sz val="14"/>
        <color rgb="FF1F3A5F"/>
        <rFont val="Noto Sans CJK SC"/>
        <family val="2"/>
      </rPr>
      <t xml:space="preserve">요금 기준 </t>
    </r>
    <r>
      <rPr>
        <b val="true"/>
        <sz val="14"/>
        <color rgb="FF1F3A5F"/>
        <rFont val="맑은 고딕"/>
        <family val="0"/>
        <charset val="1"/>
      </rPr>
      <t xml:space="preserve">(</t>
    </r>
    <r>
      <rPr>
        <b val="true"/>
        <sz val="14"/>
        <color rgb="FF1F3A5F"/>
        <rFont val="Noto Sans CJK SC"/>
        <family val="2"/>
      </rPr>
      <t xml:space="preserve">한국전력 주택용 저압</t>
    </r>
    <r>
      <rPr>
        <b val="true"/>
        <sz val="14"/>
        <color rgb="FF1F3A5F"/>
        <rFont val="맑은 고딕"/>
        <family val="0"/>
        <charset val="1"/>
      </rPr>
      <t xml:space="preserve">, 2026-10-26 </t>
    </r>
    <r>
      <rPr>
        <b val="true"/>
        <sz val="14"/>
        <color rgb="FF1F3A5F"/>
        <rFont val="Noto Sans CJK SC"/>
        <family val="2"/>
      </rPr>
      <t xml:space="preserve">기준</t>
    </r>
    <r>
      <rPr>
        <b val="true"/>
        <sz val="14"/>
        <color rgb="FF1F3A5F"/>
        <rFont val="맑은 고딕"/>
        <family val="0"/>
        <charset val="1"/>
      </rPr>
      <t xml:space="preserve">)</t>
    </r>
  </si>
  <si>
    <r>
      <rPr>
        <i val="true"/>
        <sz val="9"/>
        <color rgb="FF5A6672"/>
        <rFont val="Noto Sans CJK SC"/>
        <family val="2"/>
      </rPr>
      <t xml:space="preserve">출처</t>
    </r>
    <r>
      <rPr>
        <i val="true"/>
        <sz val="9"/>
        <color rgb="FF5A6672"/>
        <rFont val="맑은 고딕"/>
        <family val="0"/>
        <charset val="1"/>
      </rPr>
      <t xml:space="preserve">: </t>
    </r>
    <r>
      <rPr>
        <i val="true"/>
        <sz val="9"/>
        <color rgb="FF5A6672"/>
        <rFont val="Noto Sans CJK SC"/>
        <family val="2"/>
      </rPr>
      <t xml:space="preserve">한국전력 주택용 전기요금표 </t>
    </r>
    <r>
      <rPr>
        <i val="true"/>
        <sz val="9"/>
        <color rgb="FF5A6672"/>
        <rFont val="맑은 고딕"/>
        <family val="0"/>
        <charset val="1"/>
      </rPr>
      <t xml:space="preserve">https://cyber.kepco.co.kr/ckepco/front/jsp/CY/E/E/CYEEHP00101.jsp (2023-11-09 </t>
    </r>
    <r>
      <rPr>
        <i val="true"/>
        <sz val="9"/>
        <color rgb="FF5A6672"/>
        <rFont val="Noto Sans CJK SC"/>
        <family val="2"/>
      </rPr>
      <t xml:space="preserve">시행 요금표</t>
    </r>
    <r>
      <rPr>
        <i val="true"/>
        <sz val="9"/>
        <color rgb="FF5A6672"/>
        <rFont val="맑은 고딕"/>
        <family val="0"/>
        <charset val="1"/>
      </rPr>
      <t xml:space="preserve">)</t>
    </r>
  </si>
  <si>
    <t xml:space="preserve">구간</t>
  </si>
  <si>
    <r>
      <rPr>
        <b val="true"/>
        <sz val="10"/>
        <color rgb="FFFFFFFF"/>
        <rFont val="Noto Sans CJK SC"/>
        <family val="2"/>
      </rPr>
      <t xml:space="preserve">기본요금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원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</si>
  <si>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전력량요금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원</t>
    </r>
    <r>
      <rPr>
        <b val="true"/>
        <sz val="10"/>
        <color rgb="FFFFFFFF"/>
        <rFont val="맑은 고딕"/>
        <family val="0"/>
        <charset val="1"/>
      </rPr>
      <t xml:space="preserve">/kWh)</t>
    </r>
  </si>
  <si>
    <r>
      <rPr>
        <b val="true"/>
        <sz val="10"/>
        <color rgb="FFFFFFFF"/>
        <rFont val="Noto Sans CJK SC"/>
        <family val="2"/>
      </rPr>
      <t xml:space="preserve">비하계 상한</t>
    </r>
    <r>
      <rPr>
        <b val="true"/>
        <sz val="10"/>
        <color rgb="FFFFFFFF"/>
        <rFont val="맑은 고딕"/>
        <family val="0"/>
        <charset val="1"/>
      </rPr>
      <t xml:space="preserve">(kWh)</t>
    </r>
  </si>
  <si>
    <r>
      <rPr>
        <b val="true"/>
        <sz val="10"/>
        <color rgb="FFFFFFFF"/>
        <rFont val="Noto Sans CJK SC"/>
        <family val="2"/>
      </rPr>
      <t xml:space="preserve">하계</t>
    </r>
    <r>
      <rPr>
        <b val="true"/>
        <sz val="10"/>
        <color rgb="FFFFFFFF"/>
        <rFont val="맑은 고딕"/>
        <family val="0"/>
        <charset val="1"/>
      </rPr>
      <t xml:space="preserve">(7~8</t>
    </r>
    <r>
      <rPr>
        <b val="true"/>
        <sz val="10"/>
        <color rgb="FFFFFFFF"/>
        <rFont val="Noto Sans CJK SC"/>
        <family val="2"/>
      </rPr>
      <t xml:space="preserve">월</t>
    </r>
    <r>
      <rPr>
        <b val="true"/>
        <sz val="10"/>
        <color rgb="FFFFFFFF"/>
        <rFont val="맑은 고딕"/>
        <family val="0"/>
        <charset val="1"/>
      </rPr>
      <t xml:space="preserve">) </t>
    </r>
    <r>
      <rPr>
        <b val="true"/>
        <sz val="10"/>
        <color rgb="FFFFFFFF"/>
        <rFont val="Noto Sans CJK SC"/>
        <family val="2"/>
      </rPr>
      <t xml:space="preserve">상한</t>
    </r>
    <r>
      <rPr>
        <b val="true"/>
        <sz val="10"/>
        <color rgb="FFFFFFFF"/>
        <rFont val="맑은 고딕"/>
        <family val="0"/>
        <charset val="1"/>
      </rPr>
      <t xml:space="preserve">(kWh)</t>
    </r>
  </si>
  <si>
    <r>
      <rPr>
        <b val="true"/>
        <sz val="10"/>
        <color rgb="FF000000"/>
        <rFont val="맑은 고딕"/>
        <family val="0"/>
        <charset val="1"/>
      </rPr>
      <t xml:space="preserve">1</t>
    </r>
    <r>
      <rPr>
        <b val="true"/>
        <sz val="10"/>
        <color rgb="FF000000"/>
        <rFont val="Noto Sans CJK SC"/>
        <family val="2"/>
      </rPr>
      <t xml:space="preserve">구간</t>
    </r>
  </si>
  <si>
    <r>
      <rPr>
        <b val="true"/>
        <sz val="10"/>
        <color rgb="FF000000"/>
        <rFont val="맑은 고딕"/>
        <family val="0"/>
        <charset val="1"/>
      </rPr>
      <t xml:space="preserve">2</t>
    </r>
    <r>
      <rPr>
        <b val="true"/>
        <sz val="10"/>
        <color rgb="FF000000"/>
        <rFont val="Noto Sans CJK SC"/>
        <family val="2"/>
      </rPr>
      <t xml:space="preserve">구간</t>
    </r>
  </si>
  <si>
    <r>
      <rPr>
        <b val="true"/>
        <sz val="10"/>
        <color rgb="FF000000"/>
        <rFont val="맑은 고딕"/>
        <family val="0"/>
        <charset val="1"/>
      </rPr>
      <t xml:space="preserve">3</t>
    </r>
    <r>
      <rPr>
        <b val="true"/>
        <sz val="10"/>
        <color rgb="FF000000"/>
        <rFont val="Noto Sans CJK SC"/>
        <family val="2"/>
      </rPr>
      <t xml:space="preserve">구간</t>
    </r>
  </si>
  <si>
    <t xml:space="preserve">초과</t>
  </si>
  <si>
    <r>
      <rPr>
        <b val="true"/>
        <sz val="10"/>
        <color rgb="FF000000"/>
        <rFont val="Noto Sans CJK SC"/>
        <family val="2"/>
      </rPr>
      <t xml:space="preserve">연료비조정요금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/kWh)</t>
    </r>
  </si>
  <si>
    <r>
      <rPr>
        <sz val="9"/>
        <color rgb="FF5A6672"/>
        <rFont val="맑은 고딕"/>
        <family val="0"/>
        <charset val="1"/>
      </rPr>
      <t xml:space="preserve">2026</t>
    </r>
    <r>
      <rPr>
        <sz val="9"/>
        <color rgb="FF5A6672"/>
        <rFont val="Noto Sans CJK SC"/>
        <family val="2"/>
      </rPr>
      <t xml:space="preserve">년 </t>
    </r>
    <r>
      <rPr>
        <sz val="9"/>
        <color rgb="FF5A6672"/>
        <rFont val="맑은 고딕"/>
        <family val="0"/>
        <charset val="1"/>
      </rPr>
      <t xml:space="preserve">4</t>
    </r>
    <r>
      <rPr>
        <sz val="9"/>
        <color rgb="FF5A6672"/>
        <rFont val="Noto Sans CJK SC"/>
        <family val="2"/>
      </rPr>
      <t xml:space="preserve">분기 값</t>
    </r>
    <r>
      <rPr>
        <sz val="9"/>
        <color rgb="FF5A6672"/>
        <rFont val="맑은 고딕"/>
        <family val="0"/>
        <charset val="1"/>
      </rPr>
      <t xml:space="preserve">, </t>
    </r>
    <r>
      <rPr>
        <sz val="9"/>
        <color rgb="FF5A6672"/>
        <rFont val="Noto Sans CJK SC"/>
        <family val="2"/>
      </rPr>
      <t xml:space="preserve">분기마다 바뀝니다</t>
    </r>
    <r>
      <rPr>
        <sz val="9"/>
        <color rgb="FF5A6672"/>
        <rFont val="맑은 고딕"/>
        <family val="0"/>
        <charset val="1"/>
      </rPr>
      <t xml:space="preserve">.</t>
    </r>
  </si>
  <si>
    <r>
      <rPr>
        <b val="true"/>
        <sz val="10"/>
        <color rgb="FF000000"/>
        <rFont val="Noto Sans CJK SC"/>
        <family val="2"/>
      </rPr>
      <t xml:space="preserve">기후환경요금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/kWh)</t>
    </r>
  </si>
  <si>
    <r>
      <rPr>
        <sz val="9"/>
        <color rgb="FF5A6672"/>
        <rFont val="Noto Sans CJK SC"/>
        <family val="2"/>
      </rPr>
      <t xml:space="preserve">추정값</t>
    </r>
    <r>
      <rPr>
        <sz val="9"/>
        <color rgb="FF5A6672"/>
        <rFont val="맑은 고딕"/>
        <family val="0"/>
        <charset val="1"/>
      </rPr>
      <t xml:space="preserve">(</t>
    </r>
    <r>
      <rPr>
        <sz val="9"/>
        <color rgb="FF5A6672"/>
        <rFont val="Noto Sans CJK SC"/>
        <family val="2"/>
      </rPr>
      <t xml:space="preserve">고지서 역산</t>
    </r>
    <r>
      <rPr>
        <sz val="9"/>
        <color rgb="FF5A6672"/>
        <rFont val="맑은 고딕"/>
        <family val="0"/>
        <charset val="1"/>
      </rPr>
      <t xml:space="preserve">). </t>
    </r>
    <r>
      <rPr>
        <sz val="9"/>
        <color rgb="FF5A6672"/>
        <rFont val="Noto Sans CJK SC"/>
        <family val="2"/>
      </rPr>
      <t xml:space="preserve">본인 고지서 값으로 교체 권장</t>
    </r>
    <r>
      <rPr>
        <sz val="9"/>
        <color rgb="FF5A6672"/>
        <rFont val="맑은 고딕"/>
        <family val="0"/>
        <charset val="1"/>
      </rPr>
      <t xml:space="preserve">.</t>
    </r>
  </si>
  <si>
    <t xml:space="preserve">전력산업기반기금</t>
  </si>
  <si>
    <t xml:space="preserve">부가가치세</t>
  </si>
  <si>
    <t xml:space="preserve">가전별 월 전기요금</t>
  </si>
  <si>
    <r>
      <rPr>
        <i val="true"/>
        <sz val="9"/>
        <color rgb="FF5A6672"/>
        <rFont val="Noto Sans CJK SC"/>
        <family val="2"/>
      </rPr>
      <t xml:space="preserve">입력 칸은 노란 바탕입니다</t>
    </r>
    <r>
      <rPr>
        <i val="true"/>
        <sz val="9"/>
        <color rgb="FF5A6672"/>
        <rFont val="맑은 고딕"/>
        <family val="0"/>
        <charset val="1"/>
      </rPr>
      <t xml:space="preserve">. </t>
    </r>
    <r>
      <rPr>
        <i val="true"/>
        <sz val="9"/>
        <color rgb="FF5A6672"/>
        <rFont val="Noto Sans CJK SC"/>
        <family val="2"/>
      </rPr>
      <t xml:space="preserve">예시 값은 설명용 가정입니다</t>
    </r>
    <r>
      <rPr>
        <i val="true"/>
        <sz val="9"/>
        <color rgb="FF5A6672"/>
        <rFont val="맑은 고딕"/>
        <family val="0"/>
        <charset val="1"/>
      </rPr>
      <t xml:space="preserve">.</t>
    </r>
  </si>
  <si>
    <t xml:space="preserve">계절</t>
  </si>
  <si>
    <r>
      <rPr>
        <sz val="10"/>
        <color rgb="FF0000FF"/>
        <rFont val="Noto Sans CJK SC"/>
        <family val="2"/>
      </rPr>
      <t xml:space="preserve">비하계</t>
    </r>
    <r>
      <rPr>
        <sz val="10"/>
        <color rgb="FF0000FF"/>
        <rFont val="맑은 고딕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그 외</t>
    </r>
    <r>
      <rPr>
        <sz val="10"/>
        <color rgb="FF0000FF"/>
        <rFont val="맑은 고딕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</si>
  <si>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가전 제외 월 사용량</t>
    </r>
    <r>
      <rPr>
        <b val="true"/>
        <sz val="10"/>
        <color rgb="FF000000"/>
        <rFont val="맑은 고딕"/>
        <family val="0"/>
        <charset val="1"/>
      </rPr>
      <t xml:space="preserve">(kWh)</t>
    </r>
  </si>
  <si>
    <t xml:space="preserve">고지서의 월 사용량에서 이 표의 가전을 뺀 값</t>
  </si>
  <si>
    <r>
      <rPr>
        <b val="true"/>
        <sz val="10"/>
        <color rgb="FF000000"/>
        <rFont val="맑은 고딕"/>
        <family val="0"/>
        <charset val="1"/>
      </rPr>
      <t xml:space="preserve">1</t>
    </r>
    <r>
      <rPr>
        <b val="true"/>
        <sz val="10"/>
        <color rgb="FF000000"/>
        <rFont val="Noto Sans CJK SC"/>
        <family val="2"/>
      </rPr>
      <t xml:space="preserve">구간 상한</t>
    </r>
    <r>
      <rPr>
        <b val="true"/>
        <sz val="10"/>
        <color rgb="FF000000"/>
        <rFont val="맑은 고딕"/>
        <family val="0"/>
        <charset val="1"/>
      </rPr>
      <t xml:space="preserve">(kWh)</t>
    </r>
  </si>
  <si>
    <r>
      <rPr>
        <b val="true"/>
        <sz val="10"/>
        <color rgb="FF000000"/>
        <rFont val="맑은 고딕"/>
        <family val="0"/>
        <charset val="1"/>
      </rPr>
      <t xml:space="preserve">2</t>
    </r>
    <r>
      <rPr>
        <b val="true"/>
        <sz val="10"/>
        <color rgb="FF000000"/>
        <rFont val="Noto Sans CJK SC"/>
        <family val="2"/>
      </rPr>
      <t xml:space="preserve">구간 상한</t>
    </r>
    <r>
      <rPr>
        <b val="true"/>
        <sz val="10"/>
        <color rgb="FF000000"/>
        <rFont val="맑은 고딕"/>
        <family val="0"/>
        <charset val="1"/>
      </rPr>
      <t xml:space="preserve">(kWh)</t>
    </r>
  </si>
  <si>
    <t xml:space="preserve">가전</t>
  </si>
  <si>
    <r>
      <rPr>
        <b val="true"/>
        <sz val="10"/>
        <color rgb="FFFFFFFF"/>
        <rFont val="Noto Sans CJK SC"/>
        <family val="2"/>
      </rPr>
      <t xml:space="preserve">소비전력</t>
    </r>
    <r>
      <rPr>
        <b val="true"/>
        <sz val="10"/>
        <color rgb="FFFFFFFF"/>
        <rFont val="맑은 고딕"/>
        <family val="0"/>
        <charset val="1"/>
      </rPr>
      <t xml:space="preserve">(W)</t>
    </r>
  </si>
  <si>
    <r>
      <rPr>
        <b val="true"/>
        <sz val="10"/>
        <color rgb="FFFFFFFF"/>
        <rFont val="Noto Sans CJK SC"/>
        <family val="2"/>
      </rPr>
      <t xml:space="preserve">하루 사용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시간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</si>
  <si>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t xml:space="preserve">월 사용일수</t>
  </si>
  <si>
    <r>
      <rPr>
        <b val="true"/>
        <sz val="10"/>
        <color rgb="FFFFFFFF"/>
        <rFont val="Noto Sans CJK SC"/>
        <family val="2"/>
      </rPr>
      <t xml:space="preserve">월 사용량</t>
    </r>
    <r>
      <rPr>
        <b val="true"/>
        <sz val="10"/>
        <color rgb="FFFFFFFF"/>
        <rFont val="맑은 고딕"/>
        <family val="0"/>
        <charset val="1"/>
      </rPr>
      <t xml:space="preserve">(kWh)</t>
    </r>
  </si>
  <si>
    <r>
      <rPr>
        <b val="true"/>
        <sz val="10"/>
        <color rgb="FFFFFFFF"/>
        <rFont val="Noto Sans CJK SC"/>
        <family val="2"/>
      </rPr>
      <t xml:space="preserve">늘어나는 월 요금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원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</si>
  <si>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r>
      <rPr>
        <b val="true"/>
        <sz val="10"/>
        <color rgb="FFFFFFFF"/>
        <rFont val="맑은 고딕"/>
        <family val="0"/>
        <charset val="1"/>
      </rPr>
      <t xml:space="preserve">1</t>
    </r>
    <r>
      <rPr>
        <b val="true"/>
        <sz val="10"/>
        <color rgb="FFFFFFFF"/>
        <rFont val="Noto Sans CJK SC"/>
        <family val="2"/>
      </rPr>
      <t xml:space="preserve">일 요금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원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</si>
  <si>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r>
      <rPr>
        <sz val="10"/>
        <color rgb="FF0000FF"/>
        <rFont val="Noto Sans CJK SC"/>
        <family val="2"/>
      </rPr>
      <t xml:space="preserve">에어프라이어</t>
    </r>
    <r>
      <rPr>
        <sz val="10"/>
        <color rgb="FF0000FF"/>
        <rFont val="맑은 고딕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예시</t>
    </r>
    <r>
      <rPr>
        <sz val="10"/>
        <color rgb="FF0000FF"/>
        <rFont val="맑은 고딕"/>
        <family val="0"/>
        <charset val="1"/>
      </rPr>
      <t xml:space="preserve">)</t>
    </r>
  </si>
  <si>
    <r>
      <rPr>
        <sz val="10"/>
        <color rgb="FF0000FF"/>
        <rFont val="Noto Sans CJK SC"/>
        <family val="2"/>
      </rPr>
      <t xml:space="preserve">전기장판</t>
    </r>
    <r>
      <rPr>
        <sz val="10"/>
        <color rgb="FF0000FF"/>
        <rFont val="맑은 고딕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예시</t>
    </r>
    <r>
      <rPr>
        <sz val="10"/>
        <color rgb="FF0000FF"/>
        <rFont val="맑은 고딕"/>
        <family val="0"/>
        <charset val="1"/>
      </rPr>
      <t xml:space="preserve">)</t>
    </r>
  </si>
  <si>
    <r>
      <rPr>
        <sz val="10"/>
        <color rgb="FF0000FF"/>
        <rFont val="Noto Sans CJK SC"/>
        <family val="2"/>
      </rPr>
      <t xml:space="preserve">제습기</t>
    </r>
    <r>
      <rPr>
        <sz val="10"/>
        <color rgb="FF0000FF"/>
        <rFont val="맑은 고딕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예시</t>
    </r>
    <r>
      <rPr>
        <sz val="10"/>
        <color rgb="FF0000FF"/>
        <rFont val="맑은 고딕"/>
        <family val="0"/>
        <charset val="1"/>
      </rPr>
      <t xml:space="preserve">)</t>
    </r>
  </si>
  <si>
    <r>
      <rPr>
        <sz val="10"/>
        <color rgb="FF0000FF"/>
        <rFont val="Noto Sans CJK SC"/>
        <family val="2"/>
      </rPr>
      <t xml:space="preserve">미니냉장고</t>
    </r>
    <r>
      <rPr>
        <sz val="10"/>
        <color rgb="FF0000FF"/>
        <rFont val="맑은 고딕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압축기 가동시간 환산</t>
    </r>
    <r>
      <rPr>
        <sz val="10"/>
        <color rgb="FF0000FF"/>
        <rFont val="맑은 고딕"/>
        <family val="0"/>
        <charset val="1"/>
      </rPr>
      <t xml:space="preserve">, </t>
    </r>
    <r>
      <rPr>
        <sz val="10"/>
        <color rgb="FF0000FF"/>
        <rFont val="Noto Sans CJK SC"/>
        <family val="2"/>
      </rPr>
      <t xml:space="preserve">예시</t>
    </r>
    <r>
      <rPr>
        <sz val="10"/>
        <color rgb="FF0000FF"/>
        <rFont val="맑은 고딕"/>
        <family val="0"/>
        <charset val="1"/>
      </rPr>
      <t xml:space="preserve">)</t>
    </r>
  </si>
  <si>
    <r>
      <rPr>
        <sz val="10"/>
        <color rgb="FF0000FF"/>
        <rFont val="맑은 고딕"/>
        <family val="0"/>
        <charset val="1"/>
      </rPr>
      <t xml:space="preserve">TV(</t>
    </r>
    <r>
      <rPr>
        <sz val="10"/>
        <color rgb="FF0000FF"/>
        <rFont val="Noto Sans CJK SC"/>
        <family val="2"/>
      </rPr>
      <t xml:space="preserve">예시</t>
    </r>
    <r>
      <rPr>
        <sz val="10"/>
        <color rgb="FF0000FF"/>
        <rFont val="맑은 고딕"/>
        <family val="0"/>
        <charset val="1"/>
      </rPr>
      <t xml:space="preserve">)</t>
    </r>
  </si>
  <si>
    <t xml:space="preserve">합계</t>
  </si>
  <si>
    <t xml:space="preserve">구분</t>
  </si>
  <si>
    <r>
      <rPr>
        <b val="true"/>
        <sz val="10"/>
        <color rgb="FFFFFFFF"/>
        <rFont val="Noto Sans CJK SC"/>
        <family val="2"/>
      </rPr>
      <t xml:space="preserve">사용량</t>
    </r>
    <r>
      <rPr>
        <b val="true"/>
        <sz val="10"/>
        <color rgb="FFFFFFFF"/>
        <rFont val="맑은 고딕"/>
        <family val="0"/>
        <charset val="1"/>
      </rPr>
      <t xml:space="preserve">(kWh)</t>
    </r>
  </si>
  <si>
    <t xml:space="preserve">기본요금</t>
  </si>
  <si>
    <t xml:space="preserve">전력량요금</t>
  </si>
  <si>
    <r>
      <rPr>
        <b val="true"/>
        <sz val="10"/>
        <color rgb="FFFFFFFF"/>
        <rFont val="Noto Sans CJK SC"/>
        <family val="2"/>
      </rPr>
      <t xml:space="preserve">연료</t>
    </r>
    <r>
      <rPr>
        <b val="true"/>
        <sz val="10"/>
        <color rgb="FFFFFFFF"/>
        <rFont val="맑은 고딕"/>
        <family val="0"/>
        <charset val="1"/>
      </rPr>
      <t xml:space="preserve">·</t>
    </r>
    <r>
      <rPr>
        <b val="true"/>
        <sz val="10"/>
        <color rgb="FFFFFFFF"/>
        <rFont val="Noto Sans CJK SC"/>
        <family val="2"/>
      </rPr>
      <t xml:space="preserve">기후환경요금</t>
    </r>
  </si>
  <si>
    <t xml:space="preserve">소계</t>
  </si>
  <si>
    <r>
      <rPr>
        <b val="true"/>
        <sz val="10"/>
        <color rgb="FFFFFFFF"/>
        <rFont val="Noto Sans CJK SC"/>
        <family val="2"/>
      </rPr>
      <t xml:space="preserve">청구 예상액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원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</si>
  <si>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t xml:space="preserve">가전 제외</t>
  </si>
  <si>
    <t xml:space="preserve">가전 포함</t>
  </si>
  <si>
    <t xml:space="preserve">결과</t>
  </si>
  <si>
    <r>
      <rPr>
        <b val="true"/>
        <sz val="10"/>
        <color rgb="FF000000"/>
        <rFont val="Noto Sans CJK SC"/>
        <family val="2"/>
      </rPr>
      <t xml:space="preserve">가전으로 늘어난 월 요금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</si>
  <si>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가전으로 늘어난 사용량</t>
    </r>
    <r>
      <rPr>
        <b val="true"/>
        <sz val="10"/>
        <color rgb="FF000000"/>
        <rFont val="맑은 고딕"/>
        <family val="0"/>
        <charset val="1"/>
      </rPr>
      <t xml:space="preserve">(kWh)</t>
    </r>
  </si>
  <si>
    <r>
      <rPr>
        <b val="true"/>
        <sz val="10"/>
        <color rgb="FF000000"/>
        <rFont val="Noto Sans CJK SC"/>
        <family val="2"/>
      </rPr>
      <t xml:space="preserve">늘어난 요금의 </t>
    </r>
    <r>
      <rPr>
        <b val="true"/>
        <sz val="10"/>
        <color rgb="FF000000"/>
        <rFont val="맑은 고딕"/>
        <family val="0"/>
        <charset val="1"/>
      </rPr>
      <t xml:space="preserve">kWh</t>
    </r>
    <r>
      <rPr>
        <b val="true"/>
        <sz val="10"/>
        <color rgb="FF000000"/>
        <rFont val="Noto Sans CJK SC"/>
        <family val="2"/>
      </rPr>
      <t xml:space="preserve">당 단가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</si>
  <si>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t xml:space="preserve">구간 도달</t>
  </si>
  <si>
    <r>
      <rPr>
        <sz val="9"/>
        <color rgb="FF5A6672"/>
        <rFont val="Noto Sans CJK SC"/>
        <family val="2"/>
      </rPr>
      <t xml:space="preserve">주의</t>
    </r>
    <r>
      <rPr>
        <sz val="9"/>
        <color rgb="FF5A6672"/>
        <rFont val="맑은 고딕"/>
        <family val="0"/>
        <charset val="1"/>
      </rPr>
      <t xml:space="preserve">: </t>
    </r>
    <r>
      <rPr>
        <sz val="9"/>
        <color rgb="FF5A6672"/>
        <rFont val="Noto Sans CJK SC"/>
        <family val="2"/>
      </rPr>
      <t xml:space="preserve">가전 한 대의 단독 요금은 집 전체 사용량과 구간에 따라 달라집니다</t>
    </r>
    <r>
      <rPr>
        <sz val="9"/>
        <color rgb="FF5A6672"/>
        <rFont val="맑은 고딕"/>
        <family val="0"/>
        <charset val="1"/>
      </rPr>
      <t xml:space="preserve">. </t>
    </r>
    <r>
      <rPr>
        <sz val="9"/>
        <color rgb="FF5A6672"/>
        <rFont val="Noto Sans CJK SC"/>
        <family val="2"/>
      </rPr>
      <t xml:space="preserve">같은 가전도 사용량이 많은 집에서 </t>
    </r>
    <r>
      <rPr>
        <sz val="9"/>
        <color rgb="FF5A6672"/>
        <rFont val="맑은 고딕"/>
        <family val="0"/>
        <charset val="1"/>
      </rPr>
      <t xml:space="preserve">kWh</t>
    </r>
    <r>
      <rPr>
        <sz val="9"/>
        <color rgb="FF5A6672"/>
        <rFont val="Noto Sans CJK SC"/>
        <family val="2"/>
      </rPr>
      <t xml:space="preserve">당 요금이 더 비쌉니다</t>
    </r>
    <r>
      <rPr>
        <sz val="9"/>
        <color rgb="FF5A6672"/>
        <rFont val="맑은 고딕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</si>
</sst>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#,##0.0"/>
    <numFmt numFmtId="167" formatCode="0.0"/>
    <numFmt numFmtId="168" formatCode="0.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Noto Sans CJK SC"/>
      <family val="2"/>
    </font>
    <font>
      <sz val="10"/>
      <color rgb="FF000000"/>
      <name val="Noto Sans CJK SC"/>
      <family val="2"/>
    </font>
    <font>
      <sz val="10"/>
      <color rgb="FF000000"/>
      <name val="맑은 고딕"/>
      <family val="0"/>
      <charset val="1"/>
    </font>
    <font>
      <b val="true"/>
      <sz val="10"/>
      <color rgb="FF000000"/>
      <name val="Noto Sans CJK SC"/>
      <family val="2"/>
    </font>
    <font>
      <sz val="10"/>
      <color rgb="FF0000FF"/>
      <name val="Noto Sans CJK SC"/>
      <family val="2"/>
    </font>
    <font>
      <sz val="10"/>
      <color rgb="FF0000FF"/>
      <name val="맑은 고딕"/>
      <family val="0"/>
      <charset val="1"/>
    </font>
    <font>
      <b val="true"/>
      <sz val="14"/>
      <color rgb="FF1F3A5F"/>
      <name val="맑은 고딕"/>
      <family val="0"/>
      <charset val="1"/>
    </font>
    <font>
      <i val="true"/>
      <sz val="9"/>
      <color rgb="FF5A6672"/>
      <name val="Noto Sans CJK SC"/>
      <family val="2"/>
    </font>
    <font>
      <i val="true"/>
      <sz val="9"/>
      <color rgb="FF5A6672"/>
      <name val="맑은 고딕"/>
      <family val="0"/>
      <charset val="1"/>
    </font>
    <font>
      <b val="true"/>
      <sz val="10"/>
      <color rgb="FFFFFFFF"/>
      <name val="Noto Sans CJK SC"/>
      <family val="2"/>
    </font>
    <font>
      <b val="true"/>
      <sz val="10"/>
      <color rgb="FFFFFFFF"/>
      <name val="맑은 고딕"/>
      <family val="0"/>
      <charset val="1"/>
    </font>
    <font>
      <b val="true"/>
      <sz val="10"/>
      <color rgb="FF000000"/>
      <name val="맑은 고딕"/>
      <family val="0"/>
      <charset val="1"/>
    </font>
    <font>
      <sz val="9"/>
      <color rgb="FF5A6672"/>
      <name val="맑은 고딕"/>
      <family val="0"/>
      <charset val="1"/>
    </font>
    <font>
      <sz val="9"/>
      <color rgb="FF5A6672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6"/>
        <bgColor rgb="FFFFFFFF"/>
      </patternFill>
    </fill>
    <fill>
      <patternFill patternType="solid">
        <fgColor rgb="FF1F3A5F"/>
        <bgColor rgb="FF333333"/>
      </patternFill>
    </fill>
    <fill>
      <patternFill patternType="solid">
        <fgColor rgb="FFE8EEF5"/>
        <bgColor rgb="FFFFF8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8D2"/>
      </left>
      <right style="thin">
        <color rgb="FFBFC8D2"/>
      </right>
      <top style="thin">
        <color rgb="FFBFC8D2"/>
      </top>
      <bottom style="thin">
        <color rgb="FFBFC8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8D2"/>
      <rgbColor rgb="FF808080"/>
      <rgbColor rgb="FF9999FF"/>
      <rgbColor rgb="FF993366"/>
      <rgbColor rgb="FFFFF8D6"/>
      <rgbColor rgb="FFE8EE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72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29.8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29.85" hidden="false" customHeight="false" outlineLevel="0" collapsed="false">
      <c r="A7" s="2" t="s">
        <v>5</v>
      </c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4" t="s">
        <v>7</v>
      </c>
    </row>
    <row r="11" customFormat="false" ht="15" hidden="false" customHeight="false" outlineLevel="0" collapsed="false">
      <c r="A11" s="5" t="s">
        <v>8</v>
      </c>
    </row>
    <row r="12" customFormat="false" ht="29.85" hidden="false" customHeight="false" outlineLevel="0" collapsed="false">
      <c r="A12" s="2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22"/>
  </cols>
  <sheetData>
    <row r="1" customFormat="false" ht="21.6" hidden="false" customHeight="false" outlineLevel="0" collapsed="false">
      <c r="A1" s="1" t="s">
        <v>10</v>
      </c>
    </row>
    <row r="2" customFormat="false" ht="15" hidden="false" customHeight="false" outlineLevel="0" collapsed="false">
      <c r="A2" s="6" t="s">
        <v>11</v>
      </c>
    </row>
    <row r="4" customFormat="false" ht="15" hidden="false" customHeight="false" outlineLevel="0" collapsed="false">
      <c r="A4" s="7" t="s">
        <v>12</v>
      </c>
      <c r="B4" s="7" t="s">
        <v>13</v>
      </c>
      <c r="C4" s="7" t="s">
        <v>14</v>
      </c>
      <c r="D4" s="7" t="s">
        <v>15</v>
      </c>
      <c r="E4" s="7" t="s">
        <v>16</v>
      </c>
    </row>
    <row r="5" customFormat="false" ht="15" hidden="false" customHeight="false" outlineLevel="0" collapsed="false">
      <c r="A5" s="8" t="s">
        <v>17</v>
      </c>
      <c r="B5" s="9" t="n">
        <v>910</v>
      </c>
      <c r="C5" s="10" t="n">
        <v>120</v>
      </c>
      <c r="D5" s="9" t="n">
        <v>200</v>
      </c>
      <c r="E5" s="9" t="n">
        <v>300</v>
      </c>
    </row>
    <row r="6" customFormat="false" ht="15" hidden="false" customHeight="false" outlineLevel="0" collapsed="false">
      <c r="A6" s="8" t="s">
        <v>18</v>
      </c>
      <c r="B6" s="9" t="n">
        <v>1600</v>
      </c>
      <c r="C6" s="10" t="n">
        <v>214.6</v>
      </c>
      <c r="D6" s="9" t="n">
        <v>400</v>
      </c>
      <c r="E6" s="9" t="n">
        <v>450</v>
      </c>
    </row>
    <row r="7" customFormat="false" ht="15" hidden="false" customHeight="false" outlineLevel="0" collapsed="false">
      <c r="A7" s="8" t="s">
        <v>19</v>
      </c>
      <c r="B7" s="9" t="n">
        <v>7300</v>
      </c>
      <c r="C7" s="10" t="n">
        <v>307.3</v>
      </c>
      <c r="D7" s="11" t="s">
        <v>20</v>
      </c>
      <c r="E7" s="11" t="s">
        <v>20</v>
      </c>
    </row>
    <row r="9" customFormat="false" ht="15" hidden="false" customHeight="false" outlineLevel="0" collapsed="false">
      <c r="A9" s="12" t="s">
        <v>21</v>
      </c>
      <c r="B9" s="13" t="n">
        <v>5</v>
      </c>
      <c r="C9" s="14" t="s">
        <v>22</v>
      </c>
    </row>
    <row r="10" customFormat="false" ht="15" hidden="false" customHeight="false" outlineLevel="0" collapsed="false">
      <c r="A10" s="12" t="s">
        <v>23</v>
      </c>
      <c r="B10" s="13" t="n">
        <v>6.9</v>
      </c>
      <c r="C10" s="15" t="s">
        <v>24</v>
      </c>
    </row>
    <row r="11" customFormat="false" ht="15" hidden="false" customHeight="false" outlineLevel="0" collapsed="false">
      <c r="A11" s="12" t="s">
        <v>25</v>
      </c>
      <c r="B11" s="16" t="n">
        <v>0.037</v>
      </c>
    </row>
    <row r="12" customFormat="false" ht="15" hidden="false" customHeight="false" outlineLevel="0" collapsed="false">
      <c r="A12" s="12" t="s">
        <v>26</v>
      </c>
      <c r="B12" s="16" t="n">
        <v>0.1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6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20"/>
    <col collapsed="false" customWidth="true" hidden="false" outlineLevel="0" max="7" min="7" style="0" width="18"/>
    <col collapsed="false" customWidth="true" hidden="false" outlineLevel="0" max="8" min="8" style="0" width="14"/>
    <col collapsed="false" customWidth="true" hidden="false" outlineLevel="0" max="9" min="9" style="0" width="18"/>
  </cols>
  <sheetData>
    <row r="1" customFormat="false" ht="17.35" hidden="false" customHeight="false" outlineLevel="0" collapsed="false">
      <c r="A1" s="1" t="s">
        <v>27</v>
      </c>
    </row>
    <row r="2" customFormat="false" ht="15" hidden="false" customHeight="false" outlineLevel="0" collapsed="false">
      <c r="A2" s="6" t="s">
        <v>28</v>
      </c>
    </row>
    <row r="3" customFormat="false" ht="15" hidden="false" customHeight="false" outlineLevel="0" collapsed="false">
      <c r="A3" s="12" t="s">
        <v>29</v>
      </c>
      <c r="B3" s="17" t="s">
        <v>30</v>
      </c>
    </row>
    <row r="4" customFormat="false" ht="15" hidden="false" customHeight="false" outlineLevel="0" collapsed="false">
      <c r="A4" s="12" t="s">
        <v>31</v>
      </c>
      <c r="B4" s="11" t="n">
        <v>250</v>
      </c>
      <c r="C4" s="18" t="s">
        <v>32</v>
      </c>
    </row>
    <row r="5" customFormat="false" ht="15" hidden="false" customHeight="false" outlineLevel="0" collapsed="false">
      <c r="A5" s="19" t="s">
        <v>33</v>
      </c>
      <c r="B5" s="20" t="n">
        <f aca="false">IF(LEFT(B3,2)="하계",요금기준!E5,요금기준!D5)</f>
        <v>200</v>
      </c>
    </row>
    <row r="6" customFormat="false" ht="15" hidden="false" customHeight="false" outlineLevel="0" collapsed="false">
      <c r="A6" s="19" t="s">
        <v>34</v>
      </c>
      <c r="B6" s="20" t="n">
        <f aca="false">IF(LEFT(B3,2)="하계",요금기준!E6,요금기준!D6)</f>
        <v>400</v>
      </c>
    </row>
    <row r="8" customFormat="false" ht="15" hidden="false" customHeight="false" outlineLevel="0" collapsed="false">
      <c r="A8" s="7" t="s">
        <v>35</v>
      </c>
      <c r="B8" s="7" t="s">
        <v>36</v>
      </c>
      <c r="C8" s="7" t="s">
        <v>37</v>
      </c>
      <c r="D8" s="7" t="s">
        <v>38</v>
      </c>
      <c r="E8" s="7" t="s">
        <v>39</v>
      </c>
      <c r="F8" s="7" t="s">
        <v>40</v>
      </c>
      <c r="G8" s="21" t="s">
        <v>41</v>
      </c>
    </row>
    <row r="9" customFormat="false" ht="15" hidden="false" customHeight="false" outlineLevel="0" collapsed="false">
      <c r="A9" s="11" t="s">
        <v>42</v>
      </c>
      <c r="B9" s="11" t="n">
        <v>1400</v>
      </c>
      <c r="C9" s="10" t="n">
        <v>0.5</v>
      </c>
      <c r="D9" s="11" t="n">
        <v>20</v>
      </c>
      <c r="E9" s="22" t="n">
        <f aca="false">IF(COUNT(B9:D9)=3,B9*C9*D9/1000,0)</f>
        <v>14</v>
      </c>
      <c r="F9" s="20" t="n">
        <f aca="false">IF($E$21&gt;0,$B$29*E9/$E$21,0)</f>
        <v>3617.14285714286</v>
      </c>
      <c r="G9" s="20" t="n">
        <f aca="false">IF(AND(D9&gt;0,F9&gt;0),F9/D9,0)</f>
        <v>180.857142857143</v>
      </c>
    </row>
    <row r="10" customFormat="false" ht="15" hidden="false" customHeight="false" outlineLevel="0" collapsed="false">
      <c r="A10" s="11" t="s">
        <v>43</v>
      </c>
      <c r="B10" s="11" t="n">
        <v>60</v>
      </c>
      <c r="C10" s="10" t="n">
        <v>6</v>
      </c>
      <c r="D10" s="11" t="n">
        <v>30</v>
      </c>
      <c r="E10" s="22" t="n">
        <f aca="false">IF(COUNT(B10:D10)=3,B10*C10*D10/1000,0)</f>
        <v>10.8</v>
      </c>
      <c r="F10" s="20" t="n">
        <f aca="false">IF($E$21&gt;0,$B$29*E10/$E$21,0)</f>
        <v>2790.36734693878</v>
      </c>
      <c r="G10" s="20" t="n">
        <f aca="false">IF(AND(D10&gt;0,F10&gt;0),F10/D10,0)</f>
        <v>93.0122448979592</v>
      </c>
    </row>
    <row r="11" customFormat="false" ht="15" hidden="false" customHeight="false" outlineLevel="0" collapsed="false">
      <c r="A11" s="11" t="s">
        <v>44</v>
      </c>
      <c r="B11" s="11" t="n">
        <v>250</v>
      </c>
      <c r="C11" s="10" t="n">
        <v>4</v>
      </c>
      <c r="D11" s="11" t="n">
        <v>20</v>
      </c>
      <c r="E11" s="22" t="n">
        <f aca="false">IF(COUNT(B11:D11)=3,B11*C11*D11/1000,0)</f>
        <v>20</v>
      </c>
      <c r="F11" s="20" t="n">
        <f aca="false">IF($E$21&gt;0,$B$29*E11/$E$21,0)</f>
        <v>5167.34693877551</v>
      </c>
      <c r="G11" s="20" t="n">
        <f aca="false">IF(AND(D11&gt;0,F11&gt;0),F11/D11,0)</f>
        <v>258.367346938776</v>
      </c>
    </row>
    <row r="12" customFormat="false" ht="15" hidden="false" customHeight="false" outlineLevel="0" collapsed="false">
      <c r="A12" s="11" t="s">
        <v>45</v>
      </c>
      <c r="B12" s="11" t="n">
        <v>90</v>
      </c>
      <c r="C12" s="10" t="n">
        <v>8</v>
      </c>
      <c r="D12" s="11" t="n">
        <v>30</v>
      </c>
      <c r="E12" s="22" t="n">
        <f aca="false">IF(COUNT(B12:D12)=3,B12*C12*D12/1000,0)</f>
        <v>21.6</v>
      </c>
      <c r="F12" s="20" t="n">
        <f aca="false">IF($E$21&gt;0,$B$29*E12/$E$21,0)</f>
        <v>5580.73469387755</v>
      </c>
      <c r="G12" s="20" t="n">
        <f aca="false">IF(AND(D12&gt;0,F12&gt;0),F12/D12,0)</f>
        <v>186.024489795918</v>
      </c>
    </row>
    <row r="13" customFormat="false" ht="15" hidden="false" customHeight="false" outlineLevel="0" collapsed="false">
      <c r="A13" s="9" t="s">
        <v>46</v>
      </c>
      <c r="B13" s="11" t="n">
        <v>100</v>
      </c>
      <c r="C13" s="10" t="n">
        <v>4</v>
      </c>
      <c r="D13" s="11" t="n">
        <v>30</v>
      </c>
      <c r="E13" s="22" t="n">
        <f aca="false">IF(COUNT(B13:D13)=3,B13*C13*D13/1000,0)</f>
        <v>12</v>
      </c>
      <c r="F13" s="20" t="n">
        <f aca="false">IF($E$21&gt;0,$B$29*E13/$E$21,0)</f>
        <v>3100.40816326531</v>
      </c>
      <c r="G13" s="20" t="n">
        <f aca="false">IF(AND(D13&gt;0,F13&gt;0),F13/D13,0)</f>
        <v>103.34693877551</v>
      </c>
    </row>
    <row r="14" customFormat="false" ht="15" hidden="false" customHeight="false" outlineLevel="0" collapsed="false">
      <c r="A14" s="11"/>
      <c r="B14" s="11"/>
      <c r="C14" s="10"/>
      <c r="D14" s="11"/>
      <c r="E14" s="22" t="n">
        <f aca="false">IF(COUNT(B14:D14)=3,B14*C14*D14/1000,0)</f>
        <v>0</v>
      </c>
      <c r="F14" s="20" t="n">
        <f aca="false">IF($E$21&gt;0,$B$29*E14/$E$21,0)</f>
        <v>0</v>
      </c>
      <c r="G14" s="20" t="n">
        <f aca="false">IF(AND(D14&gt;0,F14&gt;0),F14/D14,0)</f>
        <v>0</v>
      </c>
    </row>
    <row r="15" customFormat="false" ht="15" hidden="false" customHeight="false" outlineLevel="0" collapsed="false">
      <c r="A15" s="11"/>
      <c r="B15" s="11"/>
      <c r="C15" s="10"/>
      <c r="D15" s="11"/>
      <c r="E15" s="22" t="n">
        <f aca="false">IF(COUNT(B15:D15)=3,B15*C15*D15/1000,0)</f>
        <v>0</v>
      </c>
      <c r="F15" s="20" t="n">
        <f aca="false">IF($E$21&gt;0,$B$29*E15/$E$21,0)</f>
        <v>0</v>
      </c>
      <c r="G15" s="20" t="n">
        <f aca="false">IF(AND(D15&gt;0,F15&gt;0),F15/D15,0)</f>
        <v>0</v>
      </c>
    </row>
    <row r="16" customFormat="false" ht="15" hidden="false" customHeight="false" outlineLevel="0" collapsed="false">
      <c r="A16" s="11"/>
      <c r="B16" s="11"/>
      <c r="C16" s="10"/>
      <c r="D16" s="11"/>
      <c r="E16" s="22" t="n">
        <f aca="false">IF(COUNT(B16:D16)=3,B16*C16*D16/1000,0)</f>
        <v>0</v>
      </c>
      <c r="F16" s="20" t="n">
        <f aca="false">IF($E$21&gt;0,$B$29*E16/$E$21,0)</f>
        <v>0</v>
      </c>
      <c r="G16" s="20" t="n">
        <f aca="false">IF(AND(D16&gt;0,F16&gt;0),F16/D16,0)</f>
        <v>0</v>
      </c>
    </row>
    <row r="17" customFormat="false" ht="15" hidden="false" customHeight="false" outlineLevel="0" collapsed="false">
      <c r="A17" s="11"/>
      <c r="B17" s="11"/>
      <c r="C17" s="10"/>
      <c r="D17" s="11"/>
      <c r="E17" s="22" t="n">
        <f aca="false">IF(COUNT(B17:D17)=3,B17*C17*D17/1000,0)</f>
        <v>0</v>
      </c>
      <c r="F17" s="20" t="n">
        <f aca="false">IF($E$21&gt;0,$B$29*E17/$E$21,0)</f>
        <v>0</v>
      </c>
      <c r="G17" s="20" t="n">
        <f aca="false">IF(AND(D17&gt;0,F17&gt;0),F17/D17,0)</f>
        <v>0</v>
      </c>
    </row>
    <row r="18" customFormat="false" ht="15" hidden="false" customHeight="false" outlineLevel="0" collapsed="false">
      <c r="A18" s="11"/>
      <c r="B18" s="11"/>
      <c r="C18" s="10"/>
      <c r="D18" s="11"/>
      <c r="E18" s="22" t="n">
        <f aca="false">IF(COUNT(B18:D18)=3,B18*C18*D18/1000,0)</f>
        <v>0</v>
      </c>
      <c r="F18" s="20" t="n">
        <f aca="false">IF($E$21&gt;0,$B$29*E18/$E$21,0)</f>
        <v>0</v>
      </c>
      <c r="G18" s="20" t="n">
        <f aca="false">IF(AND(D18&gt;0,F18&gt;0),F18/D18,0)</f>
        <v>0</v>
      </c>
    </row>
    <row r="19" customFormat="false" ht="15" hidden="false" customHeight="false" outlineLevel="0" collapsed="false">
      <c r="A19" s="11"/>
      <c r="B19" s="11"/>
      <c r="C19" s="10"/>
      <c r="D19" s="11"/>
      <c r="E19" s="22" t="n">
        <f aca="false">IF(COUNT(B19:D19)=3,B19*C19*D19/1000,0)</f>
        <v>0</v>
      </c>
      <c r="F19" s="20" t="n">
        <f aca="false">IF($E$21&gt;0,$B$29*E19/$E$21,0)</f>
        <v>0</v>
      </c>
      <c r="G19" s="20" t="n">
        <f aca="false">IF(AND(D19&gt;0,F19&gt;0),F19/D19,0)</f>
        <v>0</v>
      </c>
    </row>
    <row r="20" customFormat="false" ht="15" hidden="false" customHeight="false" outlineLevel="0" collapsed="false">
      <c r="A20" s="11"/>
      <c r="B20" s="11"/>
      <c r="C20" s="10"/>
      <c r="D20" s="11"/>
      <c r="E20" s="22" t="n">
        <f aca="false">IF(COUNT(B20:D20)=3,B20*C20*D20/1000,0)</f>
        <v>0</v>
      </c>
      <c r="F20" s="20" t="n">
        <f aca="false">IF($E$21&gt;0,$B$29*E20/$E$21,0)</f>
        <v>0</v>
      </c>
      <c r="G20" s="20" t="n">
        <f aca="false">IF(AND(D20&gt;0,F20&gt;0),F20/D20,0)</f>
        <v>0</v>
      </c>
    </row>
    <row r="21" customFormat="false" ht="15" hidden="false" customHeight="false" outlineLevel="0" collapsed="false">
      <c r="A21" s="12" t="s">
        <v>47</v>
      </c>
      <c r="E21" s="23" t="n">
        <f aca="false">SUM(E9:E20)</f>
        <v>78.4</v>
      </c>
      <c r="F21" s="24" t="n">
        <f aca="false">SUM(F9:F20)</f>
        <v>20256</v>
      </c>
    </row>
    <row r="24" customFormat="false" ht="15" hidden="false" customHeight="false" outlineLevel="0" collapsed="false">
      <c r="A24" s="7" t="s">
        <v>48</v>
      </c>
      <c r="B24" s="7" t="s">
        <v>49</v>
      </c>
      <c r="C24" s="7" t="s">
        <v>50</v>
      </c>
      <c r="D24" s="7" t="s">
        <v>51</v>
      </c>
      <c r="E24" s="7" t="s">
        <v>52</v>
      </c>
      <c r="F24" s="7" t="s">
        <v>53</v>
      </c>
      <c r="G24" s="7" t="s">
        <v>25</v>
      </c>
      <c r="H24" s="7" t="s">
        <v>26</v>
      </c>
      <c r="I24" s="7" t="s">
        <v>54</v>
      </c>
    </row>
    <row r="25" customFormat="false" ht="15" hidden="false" customHeight="false" outlineLevel="0" collapsed="false">
      <c r="A25" s="12" t="s">
        <v>55</v>
      </c>
      <c r="B25" s="22" t="n">
        <f aca="false">B4</f>
        <v>250</v>
      </c>
      <c r="C25" s="20" t="n">
        <f aca="false">IF(B25&lt;=$B$5,요금기준!$B$5,IF(B25&lt;=$B$6,요금기준!$B$6,요금기준!$B$7))</f>
        <v>1600</v>
      </c>
      <c r="D25" s="20" t="n">
        <f aca="false">MIN(B25,$B$5)*요금기준!$C$5+MAX(MIN(B25,$B$6)-$B$5,0)*요금기준!$C$6+MAX(B25-$B$6,0)*요금기준!$C$7</f>
        <v>34730</v>
      </c>
      <c r="E25" s="20" t="n">
        <f aca="false">B25*(요금기준!$B$9+요금기준!$B$10)</f>
        <v>2975</v>
      </c>
      <c r="F25" s="20" t="n">
        <f aca="false">C25+D25+E25</f>
        <v>39305</v>
      </c>
      <c r="G25" s="20" t="n">
        <f aca="false">F25*요금기준!$B$11</f>
        <v>1454.285</v>
      </c>
      <c r="H25" s="20" t="n">
        <f aca="false">(F25+G25)*요금기준!$B$12</f>
        <v>4075.9285</v>
      </c>
      <c r="I25" s="24" t="n">
        <f aca="false">ROUND(F25+G25+H25,0)</f>
        <v>44835</v>
      </c>
    </row>
    <row r="26" customFormat="false" ht="15" hidden="false" customHeight="false" outlineLevel="0" collapsed="false">
      <c r="A26" s="12" t="s">
        <v>56</v>
      </c>
      <c r="B26" s="22" t="n">
        <f aca="false">B4+E21</f>
        <v>328.4</v>
      </c>
      <c r="C26" s="20" t="n">
        <f aca="false">IF(B26&lt;=$B$5,요금기준!$B$5,IF(B26&lt;=$B$6,요금기준!$B$6,요금기준!$B$7))</f>
        <v>1600</v>
      </c>
      <c r="D26" s="20" t="n">
        <f aca="false">MIN(B26,$B$5)*요금기준!$C$5+MAX(MIN(B26,$B$6)-$B$5,0)*요금기준!$C$6+MAX(B26-$B$6,0)*요금기준!$C$7</f>
        <v>51554.64</v>
      </c>
      <c r="E26" s="20" t="n">
        <f aca="false">B26*(요금기준!$B$9+요금기준!$B$10)</f>
        <v>3907.96</v>
      </c>
      <c r="F26" s="20" t="n">
        <f aca="false">C26+D26+E26</f>
        <v>57062.6</v>
      </c>
      <c r="G26" s="20" t="n">
        <f aca="false">F26*요금기준!$B$11</f>
        <v>2111.3162</v>
      </c>
      <c r="H26" s="20" t="n">
        <f aca="false">(F26+G26)*요금기준!$B$12</f>
        <v>5917.39162</v>
      </c>
      <c r="I26" s="24" t="n">
        <f aca="false">ROUND(F26+G26+H26,0)</f>
        <v>65091</v>
      </c>
    </row>
    <row r="28" customFormat="false" ht="15" hidden="false" customHeight="true" outlineLevel="0" collapsed="false">
      <c r="A28" s="7" t="s">
        <v>57</v>
      </c>
      <c r="B28" s="7"/>
      <c r="C28" s="7"/>
    </row>
    <row r="29" customFormat="false" ht="15" hidden="false" customHeight="false" outlineLevel="0" collapsed="false">
      <c r="A29" s="12" t="s">
        <v>58</v>
      </c>
      <c r="B29" s="24" t="n">
        <f aca="false">I26-I25</f>
        <v>20256</v>
      </c>
    </row>
    <row r="30" customFormat="false" ht="15" hidden="false" customHeight="false" outlineLevel="0" collapsed="false">
      <c r="A30" s="12" t="s">
        <v>59</v>
      </c>
      <c r="B30" s="22" t="n">
        <f aca="false">E21</f>
        <v>78.4</v>
      </c>
    </row>
    <row r="31" customFormat="false" ht="15" hidden="false" customHeight="false" outlineLevel="0" collapsed="false">
      <c r="A31" s="12" t="s">
        <v>60</v>
      </c>
      <c r="B31" s="20" t="n">
        <f aca="false">IF(B30&gt;0,B29/B30,0)</f>
        <v>258.367346938776</v>
      </c>
    </row>
    <row r="32" customFormat="false" ht="15" hidden="false" customHeight="false" outlineLevel="0" collapsed="false">
      <c r="A32" s="12" t="s">
        <v>61</v>
      </c>
      <c r="B32" s="25" t="str">
        <f aca="false">IF(B26&lt;=$B$5,"1구간",IF(B26&lt;=$B$6,"2구간","3구간"))</f>
        <v>2구간</v>
      </c>
    </row>
    <row r="34" customFormat="false" ht="15" hidden="false" customHeight="false" outlineLevel="0" collapsed="false">
      <c r="A34" s="18" t="s">
        <v>62</v>
      </c>
    </row>
  </sheetData>
  <mergeCells count="1">
    <mergeCell ref="A28:C28"/>
  </mergeCells>
  <dataValidations count="1">
    <dataValidation allowBlank="false" errorStyle="stop" operator="between" showDropDown="false" showErrorMessage="false" showInputMessage="false" sqref="B3" type="list">
      <formula1>"비하계(그 외),하계(7~8월)"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2026-10-26T13:53:22Z</dcterms:created>
  <dc:creator>openpyxl</dc:creator>
  <dc:description/>
  <dc:language>en-US</dc:language>
  <cp:lastModifiedBy/>
  <dcterms:modified xsi:type="dcterms:W3CDTF">2026-10-26T13:53:22Z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